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E46" i="15"/>
  <c r="D10" i="22"/>
  <c r="H46" i="15"/>
  <c r="D9" i="22"/>
  <c r="I46" i="15"/>
  <c r="L45" i="15"/>
  <c r="L46" i="15"/>
  <c r="J46" i="15"/>
  <c r="D3" i="22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<sst xmlns="http://schemas.openxmlformats.org/spreadsheetml/2006/main" count="280" uniqueCount="212">
  <si>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</si>
  <si>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</si>
  <si>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</si>
  <si>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</si>
  <si>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</si>
  <si>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</si>
  <si>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</si>
  <si>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</si>
  <si>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</si>
  <si>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</si>
  <si>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</si>
  <si>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</si>
  <si>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</si>
  <si>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</si>
  <si>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</si>
  <si>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</si>
  <si>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</si>
  <si>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</si>
  <si>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</si>
  <si>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</si>
  <si>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</si>
  <si>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</si>
  <si>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</si>
  <si>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</si>
  <si>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</si>
  <si>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</si>
  <si>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</si>
  <si>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</si>
  <si>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</si>
  <si>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</si>
  <si>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</si>
  <si>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</si>
  <si>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</si>
  <si>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</si>
  <si>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</si>
  <si>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</si>
  <si>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</si>
  <si>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</si>
  <si>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</si>
  <si>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</si>
  <si>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</si>
  <si>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</si>
  <si>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</si>
  <si>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</si>
  <si>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</si>
  <si>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</si>
  <si>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</si>
  <si>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</si>
  <si>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</si>
  <si>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</si>
  <si>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</si>
  <si>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</si>
  <si>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</si>
  <si>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</si>
  <si>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</si>
  <si>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</si>
  <si>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</si>
  <si>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</si>
  <si>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</si>
  <si>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</si>
  <si>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</si>
  <si>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</si>
  <si>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</si>
  <si>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</si>
  <si>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</si>
  <si>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</si>
  <si>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</si>
  <si>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</si>
  <si>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</si>
  <si>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</si>
  <si>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</si>
  <si>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</si>
  <si>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</si>
  <si>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</si>
  <si>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</si>
  <si>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</si>
  <si>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</si>
  <si>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</si>
  <si>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</si>
  <si>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</si>
  <si>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</si>
  <si>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</si>
  <si>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</si>
  <si>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</si>
  <si>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</si>
  <si>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</si>
  <si>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</si>
  <si>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</si>
  <si>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</si>
  <si>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</si>
  <si>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</si>
  <si>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</si>
  <si>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</si>
  <si>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</si>
  <si>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</si>
  <si>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</si>
  <si>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</si>
  <si>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</si>
  <si>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</si>
  <si>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</si>
  <si>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</si>
  <si>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</si>
  <si>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</si>
  <si>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</si>
  <si>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</si>
  <si>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</si>
  <si>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</si>
  <si>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</si>
  <si>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</si>
  <si>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</si>
  <si>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</si>
  <si>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</si>
  <si>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</si>
  <si>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</si>
  <si>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</si>
  <si>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</si>
  <si>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</si>
  <si>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</si>
  <si>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</si>
  <si>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</si>
  <si>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</si>
  <si>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</si>
  <si>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</si>
  <si>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</si>
  <si>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</si>
  <si>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</si>
  <si>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</si>
  <si>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</si>
  <si>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</si>
  <si>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</si>
  <si>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</si>
  <si>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</si>
  <si>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</si>
  <si>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</si>
  <si>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</si>
  <si>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</si>
  <si>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</si>
  <si>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</si>
  <si>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</si>
  <si>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</si>
  <si>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</si>
  <si>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</si>
  <si>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</si>
  <si>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</si>
  <si>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</si>
  <si>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</si>
  <si>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</si>
  <si>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</si>
  <si>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</si>
  <si>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</si>
  <si>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</si>
  <si>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</si>
  <si>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</si>
  <si>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</si>
  <si>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</si>
  <si>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</si>
  <si>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</si>
  <si>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</si>
  <si>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</si>
  <si>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</si>
  <si>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</si>
  <si>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</si>
  <si>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</si>
  <si>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</si>
  <si>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</si>
  <si>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</si>
  <si>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</si>
  <si>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</si>
  <si>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</si>
  <si>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</si>
  <si>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</si>
  <si>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</si>
  <si>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</si>
  <si>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</si>
  <si>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</si>
  <si>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</si>
  <si>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</si>
  <si>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</si>
  <si>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</si>
  <si>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</si>
  <si>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</si>
  <si>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</si>
  <si>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</si>
  <si>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</si>
  <si>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</si>
  <si>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</si>
  <si>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</si>
  <si>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</si>
  <si>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</si>
  <si>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</si>
  <si>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</si>
  <si>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</si>
  <si>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</si>
  <si>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</si>
  <si>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</si>
  <si>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</si>
  <si>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</si>
  <si>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</si>
  <si>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</si>
  <si>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</si>
  <si>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</si>
  <si>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</si>
  <si>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Широківський районний суд Дніпропетровської області</t>
  </si>
  <si>
    <t>53700.смт. Широке.вул. Соборна 86</t>
  </si>
  <si>
    <t>Доручення судів України / іноземних судів</t>
  </si>
  <si>
    <t xml:space="preserve">Розглянуто справ судом присяжних </t>
  </si>
  <si>
    <t>О.В. Охнач</t>
  </si>
  <si>
    <t>Г.М. Суховерко</t>
  </si>
  <si>
    <t>(05657) 2-91-54</t>
  </si>
  <si>
    <t>(05657) 2-91-53</t>
  </si>
  <si>
    <t>inbox@shk.dp.court.gov.ua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</si>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</sst>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&amp;C&amp;LA49E04F2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61</v>
      </c>
      <c r="F6" s="90">
        <v>52</v>
      </c>
      <c r="G6" s="90">
        <v>1</v>
      </c>
      <c r="H6" s="90">
        <v>22</v>
      </c>
      <c r="I6" s="90" t="s">
        <v>172</v>
      </c>
      <c r="J6" s="90">
        <v>39</v>
      </c>
      <c r="K6" s="91">
        <v>1</v>
      </c>
      <c r="L6" s="101">
        <f t="shared" ref="L6:L11" si="0">E6-F6</f>
        <v>9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406</v>
      </c>
      <c r="F7" s="90">
        <v>402</v>
      </c>
      <c r="G7" s="90"/>
      <c r="H7" s="90">
        <v>406</v>
      </c>
      <c r="I7" s="90">
        <v>328</v>
      </c>
      <c r="J7" s="90"/>
      <c r="K7" s="91"/>
      <c r="L7" s="101">
        <f t="shared" si="0"/>
        <v>4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98</v>
      </c>
      <c r="F9" s="90">
        <v>88</v>
      </c>
      <c r="G9" s="90"/>
      <c r="H9" s="90">
        <v>97</v>
      </c>
      <c r="I9" s="90">
        <v>53</v>
      </c>
      <c r="J9" s="90">
        <v>1</v>
      </c>
      <c r="K9" s="91"/>
      <c r="L9" s="101">
        <f t="shared" si="0"/>
        <v>10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567</v>
      </c>
      <c r="F15" s="104">
        <f t="shared" si="2"/>
        <v>544</v>
      </c>
      <c r="G15" s="104">
        <f t="shared" si="2"/>
        <v>1</v>
      </c>
      <c r="H15" s="104">
        <f t="shared" si="2"/>
        <v>527</v>
      </c>
      <c r="I15" s="104">
        <f t="shared" si="2"/>
        <v>383</v>
      </c>
      <c r="J15" s="104">
        <f t="shared" si="2"/>
        <v>40</v>
      </c>
      <c r="K15" s="104">
        <f t="shared" si="2"/>
        <v>1</v>
      </c>
      <c r="L15" s="101">
        <f t="shared" si="1"/>
        <v>23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14</v>
      </c>
      <c r="F16" s="92">
        <v>13</v>
      </c>
      <c r="G16" s="92"/>
      <c r="H16" s="92">
        <v>14</v>
      </c>
      <c r="I16" s="92">
        <v>10</v>
      </c>
      <c r="J16" s="92"/>
      <c r="K16" s="91"/>
      <c r="L16" s="101">
        <f t="shared" si="1"/>
        <v>1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16</v>
      </c>
      <c r="F17" s="92">
        <v>10</v>
      </c>
      <c r="G17" s="92"/>
      <c r="H17" s="92">
        <v>14</v>
      </c>
      <c r="I17" s="92">
        <v>10</v>
      </c>
      <c r="J17" s="92">
        <v>2</v>
      </c>
      <c r="K17" s="91">
        <v>2</v>
      </c>
      <c r="L17" s="101">
        <f t="shared" si="1"/>
        <v>6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1</v>
      </c>
      <c r="F19" s="91"/>
      <c r="G19" s="91"/>
      <c r="H19" s="91">
        <v>1</v>
      </c>
      <c r="I19" s="91">
        <v>1</v>
      </c>
      <c r="J19" s="91"/>
      <c r="K19" s="91"/>
      <c r="L19" s="101">
        <f t="shared" si="1"/>
        <v>1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21</v>
      </c>
      <c r="F24" s="91">
        <v>14</v>
      </c>
      <c r="G24" s="91"/>
      <c r="H24" s="91">
        <v>19</v>
      </c>
      <c r="I24" s="91">
        <v>11</v>
      </c>
      <c r="J24" s="91">
        <v>2</v>
      </c>
      <c r="K24" s="91">
        <v>2</v>
      </c>
      <c r="L24" s="101">
        <f t="shared" si="3"/>
        <v>7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125</v>
      </c>
      <c r="F25" s="91">
        <v>106</v>
      </c>
      <c r="G25" s="91"/>
      <c r="H25" s="91">
        <v>121</v>
      </c>
      <c r="I25" s="91">
        <v>89</v>
      </c>
      <c r="J25" s="91">
        <v>4</v>
      </c>
      <c r="K25" s="91"/>
      <c r="L25" s="101">
        <f t="shared" si="3"/>
        <v>19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547</v>
      </c>
      <c r="F27" s="91">
        <v>445</v>
      </c>
      <c r="G27" s="91"/>
      <c r="H27" s="91">
        <v>510</v>
      </c>
      <c r="I27" s="91">
        <v>450</v>
      </c>
      <c r="J27" s="91">
        <v>37</v>
      </c>
      <c r="K27" s="91"/>
      <c r="L27" s="101">
        <f t="shared" si="3"/>
        <v>102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836</v>
      </c>
      <c r="F28" s="91">
        <v>457</v>
      </c>
      <c r="G28" s="91">
        <v>7</v>
      </c>
      <c r="H28" s="91">
        <v>498</v>
      </c>
      <c r="I28" s="91">
        <v>414</v>
      </c>
      <c r="J28" s="91">
        <v>338</v>
      </c>
      <c r="K28" s="91">
        <v>68</v>
      </c>
      <c r="L28" s="101">
        <f t="shared" si="3"/>
        <v>379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21</v>
      </c>
      <c r="F29" s="91">
        <v>20</v>
      </c>
      <c r="G29" s="91"/>
      <c r="H29" s="91">
        <v>20</v>
      </c>
      <c r="I29" s="91">
        <v>13</v>
      </c>
      <c r="J29" s="91">
        <v>1</v>
      </c>
      <c r="K29" s="91"/>
      <c r="L29" s="101">
        <f t="shared" si="3"/>
        <v>1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45</v>
      </c>
      <c r="F30" s="91">
        <v>13</v>
      </c>
      <c r="G30" s="91"/>
      <c r="H30" s="91">
        <v>24</v>
      </c>
      <c r="I30" s="91">
        <v>13</v>
      </c>
      <c r="J30" s="91">
        <v>21</v>
      </c>
      <c r="K30" s="91">
        <v>16</v>
      </c>
      <c r="L30" s="101">
        <f t="shared" si="3"/>
        <v>32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5</v>
      </c>
      <c r="F31" s="91">
        <v>5</v>
      </c>
      <c r="G31" s="91"/>
      <c r="H31" s="91">
        <v>5</v>
      </c>
      <c r="I31" s="91">
        <v>5</v>
      </c>
      <c r="J31" s="91"/>
      <c r="K31" s="91"/>
      <c r="L31" s="101">
        <f t="shared" si="3"/>
        <v>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3</v>
      </c>
      <c r="F35" s="91">
        <v>3</v>
      </c>
      <c r="G35" s="91"/>
      <c r="H35" s="91">
        <v>3</v>
      </c>
      <c r="I35" s="91"/>
      <c r="J35" s="91"/>
      <c r="K35" s="91"/>
      <c r="L35" s="101">
        <f t="shared" ref="L35:L43" si="4">E35-F35</f>
        <v>0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20</v>
      </c>
      <c r="F36" s="91">
        <v>16</v>
      </c>
      <c r="G36" s="91"/>
      <c r="H36" s="91">
        <v>18</v>
      </c>
      <c r="I36" s="91">
        <v>15</v>
      </c>
      <c r="J36" s="91">
        <v>2</v>
      </c>
      <c r="K36" s="91"/>
      <c r="L36" s="101">
        <f t="shared" si="4"/>
        <v>4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1142</v>
      </c>
      <c r="F40" s="91">
        <v>690</v>
      </c>
      <c r="G40" s="91">
        <v>7</v>
      </c>
      <c r="H40" s="91">
        <v>739</v>
      </c>
      <c r="I40" s="91">
        <v>537</v>
      </c>
      <c r="J40" s="91">
        <v>403</v>
      </c>
      <c r="K40" s="91">
        <v>84</v>
      </c>
      <c r="L40" s="101">
        <f t="shared" si="4"/>
        <v>452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391</v>
      </c>
      <c r="F41" s="91">
        <v>373</v>
      </c>
      <c r="G41" s="91"/>
      <c r="H41" s="91">
        <v>389</v>
      </c>
      <c r="I41" s="91" t="s">
        <v>172</v>
      </c>
      <c r="J41" s="91">
        <v>2</v>
      </c>
      <c r="K41" s="91"/>
      <c r="L41" s="101">
        <f t="shared" si="4"/>
        <v>18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10</v>
      </c>
      <c r="F43" s="91">
        <v>10</v>
      </c>
      <c r="G43" s="91"/>
      <c r="H43" s="91">
        <v>10</v>
      </c>
      <c r="I43" s="91">
        <v>4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401</v>
      </c>
      <c r="F45" s="91">
        <f t="shared" ref="F45:K45" si="5">F41+F43+F44</f>
        <v>383</v>
      </c>
      <c r="G45" s="91">
        <f t="shared" si="5"/>
        <v>0</v>
      </c>
      <c r="H45" s="91">
        <f t="shared" si="5"/>
        <v>399</v>
      </c>
      <c r="I45" s="91">
        <f>I43+I44</f>
        <v>4</v>
      </c>
      <c r="J45" s="91">
        <f t="shared" si="5"/>
        <v>2</v>
      </c>
      <c r="K45" s="91">
        <f t="shared" si="5"/>
        <v>0</v>
      </c>
      <c r="L45" s="101">
        <f>E45-F45</f>
        <v>18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2131</v>
      </c>
      <c r="F46" s="91">
        <f t="shared" ref="F46:K46" si="6">F15+F24+F40+F45</f>
        <v>1631</v>
      </c>
      <c r="G46" s="91">
        <f t="shared" si="6"/>
        <v>8</v>
      </c>
      <c r="H46" s="91">
        <f t="shared" si="6"/>
        <v>1684</v>
      </c>
      <c r="I46" s="91">
        <f t="shared" si="6"/>
        <v>935</v>
      </c>
      <c r="J46" s="91">
        <f t="shared" si="6"/>
        <v>447</v>
      </c>
      <c r="K46" s="91">
        <f t="shared" si="6"/>
        <v>87</v>
      </c>
      <c r="L46" s="101">
        <f>E46-F46</f>
        <v>500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Широківський районний суд Дніпропетровської області, 
Початок періоду: 01.01.2019, Кінець періоду: 31.12.2019&amp;LA49E04F2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6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4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33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7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1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/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3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37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2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4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58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11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9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178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91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3</v>
      </c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88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76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24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17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Широківський районний суд Дніпропетровської області, 
Початок періоду: 01.01.2019, Кінець періоду: 31.12.2019&amp;LA49E04F2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22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18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2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4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271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69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2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20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1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1560</v>
      </c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>
        <v>680</v>
      </c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/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254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580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562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15647288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7079712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3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2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5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511</v>
      </c>
      <c r="F55" s="96">
        <v>16</v>
      </c>
      <c r="G55" s="96"/>
      <c r="H55" s="96"/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12</v>
      </c>
      <c r="F56" s="96">
        <v>4</v>
      </c>
      <c r="G56" s="96">
        <v>3</v>
      </c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244</v>
      </c>
      <c r="F57" s="96">
        <v>258</v>
      </c>
      <c r="G57" s="96">
        <v>161</v>
      </c>
      <c r="H57" s="96">
        <v>62</v>
      </c>
      <c r="I57" s="96">
        <v>14</v>
      </c>
    </row>
    <row r="58" spans="1:9" ht="13.5" customHeight="1" x14ac:dyDescent="0.2">
      <c r="A58" s="193" t="s">
        <v>111</v>
      </c>
      <c r="B58" s="193"/>
      <c r="C58" s="193"/>
      <c r="D58" s="193"/>
      <c r="E58" s="96">
        <v>391</v>
      </c>
      <c r="F58" s="96">
        <v>8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630</v>
      </c>
      <c r="G62" s="118">
        <v>5219752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460</v>
      </c>
      <c r="G63" s="119">
        <v>4971565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170</v>
      </c>
      <c r="G64" s="119">
        <v>248187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200</v>
      </c>
      <c r="G65" s="120">
        <v>125047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Широківський районний суд Дніпропетровської області, 
Початок періоду: 01.01.2019, Кінець періоду: 31.12.2019&amp;LA49E04F2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19.463087248322147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2.5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100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20.843672456575682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103.24954015941141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842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1065.5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140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13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149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297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16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209</v>
      </c>
      <c r="D24" s="246"/>
    </row>
    <row r="25" spans="1:4" x14ac:dyDescent="0.2">
      <c r="A25" s="68" t="s">
        <v>104</v>
      </c>
      <c r="B25" s="89"/>
      <c r="C25" s="246" t="s">
        <v>210</v>
      </c>
      <c r="D25" s="246"/>
    </row>
    <row r="26" spans="1:4" ht="15.75" customHeight="1" x14ac:dyDescent="0.2"/>
    <row r="27" spans="1:4" ht="12.75" customHeight="1" x14ac:dyDescent="0.2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Широківський районний суд Дніпропетровської області, 
Початок періоду: 01.01.2019, Кінець періоду: 31.12.2019&amp;LA49E04F2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2018-03-28T07:45:37Z</cp:lastPrinted>
  <dcterms:created xsi:type="dcterms:W3CDTF">2004-04-20T14:33:35Z</dcterms:created>
  <dcterms:modified xsi:type="dcterms:W3CDTF">2020-01-28T08:56:25Z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A49E04F2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