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I42" i="15"/>
  <c r="J14" i="15"/>
  <c r="D4" i="22"/>
  <c r="K14" i="15"/>
  <c r="K42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E41" i="15"/>
  <c r="L41" i="15"/>
  <c r="F41" i="15"/>
  <c r="F42" i="15"/>
  <c r="D8" i="22"/>
  <c r="G41" i="15"/>
  <c r="G42" i="15"/>
  <c r="H41" i="15"/>
  <c r="I41" i="15"/>
  <c r="J41" i="15"/>
  <c r="D7" i="22"/>
  <c r="K41" i="15"/>
  <c r="J42" i="15"/>
  <c r="D3" i="22"/>
  <c r="E42" i="15"/>
  <c r="L42" i="15"/>
  <c r="D10" i="22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<sst xmlns="http://schemas.openxmlformats.org/spreadsheetml/2006/main" count="269" uniqueCount="201">
  <si>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</si>
  <si>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</si>
  <si>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</si>
  <si>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</si>
  <si>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</si>
  <si>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</si>
  <si>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</si>
  <si>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</si>
  <si>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</si>
  <si>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</si>
  <si>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</si>
  <si>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</si>
  <si>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</si>
  <si>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</si>
  <si>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</si>
  <si>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</si>
  <si>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</si>
  <si>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</si>
  <si>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</si>
  <si>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</si>
  <si>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</si>
  <si>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</si>
  <si>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</si>
  <si>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</si>
  <si>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</si>
  <si>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</si>
  <si>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</si>
  <si>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</si>
  <si>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</si>
  <si>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</si>
  <si>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</si>
  <si>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</si>
  <si>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</si>
  <si>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</si>
  <si>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</si>
  <si>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</si>
  <si>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</si>
  <si>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</si>
  <si>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</si>
  <si>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</si>
  <si>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</si>
  <si>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</si>
  <si>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</si>
  <si>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</si>
  <si>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</si>
  <si>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</si>
  <si>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</si>
  <si>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</si>
  <si>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</si>
  <si>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</si>
  <si>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</si>
  <si>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</si>
  <si>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</si>
  <si>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</si>
  <si>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</si>
  <si>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</si>
  <si>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</si>
  <si>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</si>
  <si>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</si>
  <si>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</si>
  <si>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</si>
  <si>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</si>
  <si>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</si>
  <si>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</si>
  <si>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</si>
  <si>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</si>
  <si>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</si>
  <si>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</si>
  <si>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</si>
  <si>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</si>
  <si>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</si>
  <si>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</si>
  <si>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</si>
  <si>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</si>
  <si>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</si>
  <si>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</si>
  <si>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</si>
  <si>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</si>
  <si>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</si>
  <si>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</si>
  <si>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</si>
  <si>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</si>
  <si>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</si>
  <si>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</si>
  <si>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</si>
  <si>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</si>
  <si>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</si>
  <si>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</si>
  <si>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</si>
  <si>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</si>
  <si>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</si>
  <si>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</si>
  <si>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</si>
  <si>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</si>
  <si>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</si>
  <si>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</si>
  <si>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</si>
  <si>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</si>
  <si>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</si>
  <si>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</si>
  <si>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</si>
  <si>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</si>
  <si>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</si>
  <si>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</si>
  <si>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</si>
  <si>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</si>
  <si>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</si>
  <si>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</si>
  <si>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</si>
  <si>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</si>
  <si>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</si>
  <si>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</si>
  <si>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</si>
  <si>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</si>
  <si>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</si>
  <si>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</si>
  <si>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</si>
  <si>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</si>
  <si>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</si>
  <si>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</si>
  <si>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</si>
  <si>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</si>
  <si>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</si>
  <si>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</si>
  <si>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</si>
  <si>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</si>
  <si>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</si>
  <si>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</si>
  <si>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</si>
  <si>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</si>
  <si>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</si>
  <si>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</si>
  <si>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</si>
  <si>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</si>
  <si>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</si>
  <si>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</si>
  <si>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</si>
  <si>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</si>
  <si>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</si>
  <si>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</si>
  <si>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</si>
  <si>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</si>
  <si>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</si>
  <si>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</si>
  <si>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</si>
  <si>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</si>
  <si>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</si>
  <si>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</si>
  <si>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</si>
  <si>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</si>
  <si>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</si>
  <si>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</si>
  <si>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</si>
  <si>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</si>
  <si>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</si>
  <si>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</si>
  <si>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</si>
  <si>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</si>
  <si>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</si>
  <si>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</si>
  <si>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</si>
  <si>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</si>
  <si>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</si>
  <si>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</si>
  <si>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</si>
  <si>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</si>
  <si>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</si>
  <si>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</si>
  <si>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</si>
  <si>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</si>
  <si>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</si>
  <si>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</si>
  <si>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</si>
  <si>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</si>
  <si>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</si>
  <si>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</si>
  <si>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</si>
  <si>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</si>
  <si>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</si>
  <si>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</si>
  <si>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</si>
  <si>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</si>
  <si>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</si>
  <si>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</si>
  <si>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</si>
  <si>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</si>
  <si>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</si>
  <si>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</si>
  <si>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</si>
  <si>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</si>
  <si>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</si>
  <si>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</si>
  <si>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</si>
  <si>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</si>
  <si>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</si>
  <si>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>О.В. Леонідова</t>
  </si>
  <si>
    <t>С.М. Науменко</t>
  </si>
  <si>
    <t>(05657) 2-91-54</t>
  </si>
  <si>
    <t>(05657) 2-91-53</t>
  </si>
  <si>
    <t>inbox@shk.dp.court.gov.ua</t>
  </si>
  <si>
    <t>15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</si>
</sst>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&amp;C&amp;LC3315DB8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25</v>
      </c>
      <c r="F6" s="90">
        <v>25</v>
      </c>
      <c r="G6" s="90"/>
      <c r="H6" s="90">
        <v>11</v>
      </c>
      <c r="I6" s="90" t="s">
        <v>180</v>
      </c>
      <c r="J6" s="90">
        <v>14</v>
      </c>
      <c r="K6" s="91"/>
      <c r="L6" s="101">
        <f t="shared" ref="L6:L42" si="0">E6-F6</f>
        <v>0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166</v>
      </c>
      <c r="F7" s="90">
        <v>166</v>
      </c>
      <c r="G7" s="90"/>
      <c r="H7" s="90">
        <v>152</v>
      </c>
      <c r="I7" s="90">
        <v>137</v>
      </c>
      <c r="J7" s="90">
        <v>14</v>
      </c>
      <c r="K7" s="91"/>
      <c r="L7" s="101">
        <f t="shared" si="0"/>
        <v>0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65</v>
      </c>
      <c r="F9" s="90">
        <v>65</v>
      </c>
      <c r="G9" s="90"/>
      <c r="H9" s="90">
        <v>53</v>
      </c>
      <c r="I9" s="90">
        <v>33</v>
      </c>
      <c r="J9" s="90">
        <v>12</v>
      </c>
      <c r="K9" s="91"/>
      <c r="L9" s="101">
        <f t="shared" si="0"/>
        <v>0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256</v>
      </c>
      <c r="F14" s="105">
        <f t="shared" si="1"/>
        <v>256</v>
      </c>
      <c r="G14" s="105">
        <f t="shared" si="1"/>
        <v>0</v>
      </c>
      <c r="H14" s="105">
        <f t="shared" si="1"/>
        <v>216</v>
      </c>
      <c r="I14" s="105">
        <f t="shared" si="1"/>
        <v>170</v>
      </c>
      <c r="J14" s="105">
        <f t="shared" si="1"/>
        <v>40</v>
      </c>
      <c r="K14" s="105">
        <f t="shared" si="1"/>
        <v>0</v>
      </c>
      <c r="L14" s="101">
        <f t="shared" si="0"/>
        <v>0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19</v>
      </c>
      <c r="F15" s="92">
        <v>7</v>
      </c>
      <c r="G15" s="92"/>
      <c r="H15" s="92">
        <v>18</v>
      </c>
      <c r="I15" s="92">
        <v>10</v>
      </c>
      <c r="J15" s="92">
        <v>1</v>
      </c>
      <c r="K15" s="91"/>
      <c r="L15" s="101">
        <f t="shared" si="0"/>
        <v>12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10</v>
      </c>
      <c r="F16" s="92">
        <v>10</v>
      </c>
      <c r="G16" s="92"/>
      <c r="H16" s="92">
        <v>4</v>
      </c>
      <c r="I16" s="92">
        <v>2</v>
      </c>
      <c r="J16" s="92">
        <v>6</v>
      </c>
      <c r="K16" s="91">
        <v>5</v>
      </c>
      <c r="L16" s="101">
        <f t="shared" si="0"/>
        <v>0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2</v>
      </c>
      <c r="F18" s="91">
        <v>2</v>
      </c>
      <c r="G18" s="91"/>
      <c r="H18" s="91">
        <v>1</v>
      </c>
      <c r="I18" s="91">
        <v>1</v>
      </c>
      <c r="J18" s="91">
        <v>1</v>
      </c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21</v>
      </c>
      <c r="F22" s="91">
        <v>15</v>
      </c>
      <c r="G22" s="91"/>
      <c r="H22" s="91">
        <v>13</v>
      </c>
      <c r="I22" s="91">
        <v>3</v>
      </c>
      <c r="J22" s="91">
        <v>8</v>
      </c>
      <c r="K22" s="91">
        <v>5</v>
      </c>
      <c r="L22" s="101">
        <f t="shared" si="0"/>
        <v>6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78</v>
      </c>
      <c r="F23" s="91">
        <v>72</v>
      </c>
      <c r="G23" s="91"/>
      <c r="H23" s="91">
        <v>58</v>
      </c>
      <c r="I23" s="91">
        <v>33</v>
      </c>
      <c r="J23" s="91">
        <v>20</v>
      </c>
      <c r="K23" s="91"/>
      <c r="L23" s="101">
        <f t="shared" si="0"/>
        <v>6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4</v>
      </c>
      <c r="F24" s="91">
        <v>2</v>
      </c>
      <c r="G24" s="91"/>
      <c r="H24" s="91">
        <v>4</v>
      </c>
      <c r="I24" s="91">
        <v>3</v>
      </c>
      <c r="J24" s="91"/>
      <c r="K24" s="91"/>
      <c r="L24" s="101">
        <f t="shared" si="0"/>
        <v>2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545</v>
      </c>
      <c r="F25" s="91">
        <v>346</v>
      </c>
      <c r="G25" s="91"/>
      <c r="H25" s="91">
        <v>442</v>
      </c>
      <c r="I25" s="91">
        <v>390</v>
      </c>
      <c r="J25" s="91">
        <v>103</v>
      </c>
      <c r="K25" s="91">
        <v>5</v>
      </c>
      <c r="L25" s="101">
        <f t="shared" si="0"/>
        <v>199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556</v>
      </c>
      <c r="F26" s="91">
        <v>393</v>
      </c>
      <c r="G26" s="91">
        <v>2</v>
      </c>
      <c r="H26" s="91">
        <v>150</v>
      </c>
      <c r="I26" s="91">
        <v>120</v>
      </c>
      <c r="J26" s="91">
        <v>406</v>
      </c>
      <c r="K26" s="91">
        <v>123</v>
      </c>
      <c r="L26" s="101">
        <f t="shared" si="0"/>
        <v>163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44</v>
      </c>
      <c r="F27" s="91">
        <v>32</v>
      </c>
      <c r="G27" s="91"/>
      <c r="H27" s="91">
        <v>42</v>
      </c>
      <c r="I27" s="91">
        <v>36</v>
      </c>
      <c r="J27" s="91">
        <v>2</v>
      </c>
      <c r="K27" s="91"/>
      <c r="L27" s="101">
        <f t="shared" si="0"/>
        <v>12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39</v>
      </c>
      <c r="F28" s="91">
        <v>36</v>
      </c>
      <c r="G28" s="91"/>
      <c r="H28" s="91">
        <v>6</v>
      </c>
      <c r="I28" s="91">
        <v>4</v>
      </c>
      <c r="J28" s="91">
        <v>33</v>
      </c>
      <c r="K28" s="91">
        <v>3</v>
      </c>
      <c r="L28" s="101">
        <f t="shared" si="0"/>
        <v>3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3</v>
      </c>
      <c r="F29" s="91">
        <v>1</v>
      </c>
      <c r="G29" s="91"/>
      <c r="H29" s="91">
        <v>3</v>
      </c>
      <c r="I29" s="91">
        <v>2</v>
      </c>
      <c r="J29" s="91"/>
      <c r="K29" s="91"/>
      <c r="L29" s="101">
        <f t="shared" si="0"/>
        <v>2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4</v>
      </c>
      <c r="F32" s="91">
        <v>3</v>
      </c>
      <c r="G32" s="91"/>
      <c r="H32" s="91">
        <v>4</v>
      </c>
      <c r="I32" s="91">
        <v>2</v>
      </c>
      <c r="J32" s="91"/>
      <c r="K32" s="91"/>
      <c r="L32" s="101">
        <f t="shared" si="0"/>
        <v>1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45</v>
      </c>
      <c r="F33" s="91">
        <v>37</v>
      </c>
      <c r="G33" s="91"/>
      <c r="H33" s="91">
        <v>41</v>
      </c>
      <c r="I33" s="91">
        <v>30</v>
      </c>
      <c r="J33" s="91">
        <v>4</v>
      </c>
      <c r="K33" s="91"/>
      <c r="L33" s="101">
        <f t="shared" si="0"/>
        <v>8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893</v>
      </c>
      <c r="F37" s="91">
        <v>672</v>
      </c>
      <c r="G37" s="91">
        <v>2</v>
      </c>
      <c r="H37" s="91">
        <v>325</v>
      </c>
      <c r="I37" s="91">
        <v>195</v>
      </c>
      <c r="J37" s="91">
        <v>568</v>
      </c>
      <c r="K37" s="91">
        <v>131</v>
      </c>
      <c r="L37" s="101">
        <f t="shared" si="0"/>
        <v>221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152</v>
      </c>
      <c r="F38" s="91">
        <v>152</v>
      </c>
      <c r="G38" s="91"/>
      <c r="H38" s="91">
        <v>131</v>
      </c>
      <c r="I38" s="91" t="s">
        <v>180</v>
      </c>
      <c r="J38" s="91">
        <v>21</v>
      </c>
      <c r="K38" s="91"/>
      <c r="L38" s="101">
        <f t="shared" si="0"/>
        <v>0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1</v>
      </c>
      <c r="F40" s="91"/>
      <c r="G40" s="91"/>
      <c r="H40" s="91">
        <v>1</v>
      </c>
      <c r="I40" s="91">
        <v>1</v>
      </c>
      <c r="J40" s="91"/>
      <c r="K40" s="91"/>
      <c r="L40" s="101">
        <f t="shared" si="0"/>
        <v>1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153</v>
      </c>
      <c r="F41" s="91">
        <f t="shared" ref="F41:K41" si="2">F38+F40</f>
        <v>152</v>
      </c>
      <c r="G41" s="91">
        <f t="shared" si="2"/>
        <v>0</v>
      </c>
      <c r="H41" s="91">
        <f t="shared" si="2"/>
        <v>132</v>
      </c>
      <c r="I41" s="91">
        <f>I40</f>
        <v>1</v>
      </c>
      <c r="J41" s="91">
        <f t="shared" si="2"/>
        <v>21</v>
      </c>
      <c r="K41" s="91">
        <f t="shared" si="2"/>
        <v>0</v>
      </c>
      <c r="L41" s="101">
        <f t="shared" si="0"/>
        <v>1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1323</v>
      </c>
      <c r="F42" s="91">
        <f t="shared" ref="F42:K42" si="3">F14+F22+F37+F41</f>
        <v>1095</v>
      </c>
      <c r="G42" s="91">
        <f t="shared" si="3"/>
        <v>2</v>
      </c>
      <c r="H42" s="91">
        <f t="shared" si="3"/>
        <v>686</v>
      </c>
      <c r="I42" s="91">
        <f t="shared" si="3"/>
        <v>369</v>
      </c>
      <c r="J42" s="91">
        <f t="shared" si="3"/>
        <v>637</v>
      </c>
      <c r="K42" s="91">
        <f t="shared" si="3"/>
        <v>136</v>
      </c>
      <c r="L42" s="101">
        <f t="shared" si="0"/>
        <v>228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Широківський районний суд Дніпропетровської області, 
Початок періоду: 01.01.2018, Кінець періоду: 31.12.2018&amp;LC3315DB8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/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/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14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1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/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3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11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2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6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63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40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40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13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26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5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Широківський районний суд Дніпропетровської області, 
Початок періоду: 01.01.2018, Кінець періоду: 31.12.2018&amp;LC3315DB8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11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10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2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163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88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</v>
      </c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15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6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53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492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401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8516742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1344930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9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5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/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/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/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3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211</v>
      </c>
      <c r="F58" s="96">
        <v>5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1</v>
      </c>
      <c r="F59" s="96">
        <v>11</v>
      </c>
      <c r="G59" s="96">
        <v>1</v>
      </c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98</v>
      </c>
      <c r="F60" s="96">
        <v>121</v>
      </c>
      <c r="G60" s="96">
        <v>101</v>
      </c>
      <c r="H60" s="96">
        <v>3</v>
      </c>
      <c r="I60" s="96">
        <v>2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128</v>
      </c>
      <c r="F61" s="96">
        <v>4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Широківський районний суд Дніпропетровської області, 
Початок періоду: 01.01.2018, Кінець періоду: 31.12.2018&amp;LC3315DB8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0.21350078492935637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0.625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0.23063380281690141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0.62648401826484024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228.66666666666666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441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131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13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231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250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19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198</v>
      </c>
      <c r="D24" s="303"/>
    </row>
    <row r="25" spans="1:4" x14ac:dyDescent="0.2">
      <c r="A25" s="68" t="s">
        <v>108</v>
      </c>
      <c r="B25" s="89"/>
      <c r="C25" s="303" t="s">
        <v>199</v>
      </c>
      <c r="D25" s="303"/>
    </row>
    <row r="26" spans="1:4" ht="15.75" customHeight="1" x14ac:dyDescent="0.2"/>
    <row r="27" spans="1:4" ht="12.75" customHeight="1" x14ac:dyDescent="0.2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Широківський районний суд Дніпропетровської області, 
Початок періоду: 01.01.2018, Кінець періоду: 31.12.2018&amp;LC3315DB8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2018-03-28T07:45:37Z</cp:lastPrinted>
  <dcterms:created xsi:type="dcterms:W3CDTF">2004-04-20T14:33:35Z</dcterms:created>
  <dcterms:modified xsi:type="dcterms:W3CDTF">2019-02-14T12:37:46Z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C3315DB8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